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gxoB0e4yU/0R6O0v2YT531KosQLxHCr+t7wUKq4/72I="/>
    </ext>
  </extLst>
</workbook>
</file>

<file path=xl/sharedStrings.xml><?xml version="1.0" encoding="utf-8"?>
<sst xmlns="http://schemas.openxmlformats.org/spreadsheetml/2006/main" count="56" uniqueCount="54">
  <si>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</si>
  <si>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</si>
  <si>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</si>
  <si>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</si>
  <si>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</si>
  <si>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</si>
  <si>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</si>
  <si>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</si>
  <si>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</si>
  <si>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</si>
  <si>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</si>
  <si>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</si>
  <si>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</si>
  <si>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</si>
  <si>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</si>
  <si>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</si>
  <si>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</si>
  <si>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</si>
  <si>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</si>
  <si>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</si>
  <si>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</si>
  <si>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</si>
  <si>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Prestacion de servicios de apoyo a la gestión de un Albañil en la ejecución del convenio  IM-018-2023 suscrito con la empresa Finca El Silencio Silvestre con NIT 80.191.655-3, cofinanciado  en el marco del proyecto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</si>
  <si>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</si>
  <si>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</si>
  <si>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</si>
  <si>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</si>
  <si>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</si>
  <si>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</si>
  <si>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</si>
  <si>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</si>
  <si>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</si>
  <si>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</si>
  <si>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</si>
  <si>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</si>
  <si>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</si>
  <si>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</si>
  <si>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</si>
  <si>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</si>
  <si>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>1.122.655.559 
Restrepo - Meta</t>
  </si>
  <si>
    <t>ANDRES FERNANDO TORRES RINCON</t>
  </si>
  <si>
    <t>1. Mano de obra para ambientación del Sendero de la Biodiversidad. 
2. Implementación de ambientación y escenografía de las estaciones y caminos del Sendero de la Biodiversidad
3. Presentar un informe mensual de actividades incluyendo anexos y soportes.
4. Realizar el correcto archivo documental físico y digital en la plataforma DRIVE del proyecto.
5. Encontrarse al día por concepto de seguridad social, ARL y prestaciones sociales para el pago (Cuando
aplique).
6. Las demás actividades que le sean solicitadas de acuerdo con el objeto contractual.</t>
  </si>
  <si>
    <t>1. Ambientación del Sendero de la Biodiversidad y escenografía de las estaciones y caminos del Sendero de la Biodiversidad</t>
  </si>
  <si>
    <t>MES</t>
  </si>
  <si>
    <t>Se realizarán un unico pago así: 
Pago 1: un primer u unico pago por valor de $3,600,000 a la entrega de ambientación del dendero de la biodiversidad y escenografía de las estaciones y caminos del Sendero de la Biodiversidad, y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</si>
  <si>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</si>
  <si>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</si>
  <si>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</si>
  <si>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LOPEZ</t>
  </si>
  <si>
    <t>NOMBRE DE QUIEN SOLICITA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</si>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</sst>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/>
      <top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5" fillId="2" fontId="3" numFmtId="0" xfId="0" applyAlignment="1" applyBorder="1" applyFont="1">
      <alignment horizontal="center" vertical="center"/>
    </xf>
    <xf borderId="25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3" fontId="3" numFmtId="164" xfId="0" applyAlignment="1" applyBorder="1" applyFill="1" applyFont="1" applyNumberFormat="1">
      <alignment horizontal="center" vertical="center"/>
    </xf>
    <xf borderId="19" fillId="3" fontId="3" numFmtId="164" xfId="0" applyAlignment="1" applyBorder="1" applyFont="1" applyNumberFormat="1">
      <alignment horizontal="center" vertical="center"/>
    </xf>
    <xf borderId="19" fillId="3" fontId="3" numFmtId="0" xfId="0" applyAlignment="1" applyBorder="1" applyFont="1">
      <alignment horizontal="center" shrinkToFit="0" vertical="center" wrapText="1"/>
    </xf>
    <xf borderId="19" fillId="3" fontId="3" numFmtId="0" xfId="0" applyAlignment="1" applyBorder="1" applyFont="1">
      <alignment horizontal="center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18" fillId="3" fontId="1" numFmtId="0" xfId="0" applyAlignment="1" applyBorder="1" applyFont="1">
      <alignment horizontal="center" shrinkToFit="0" vertical="center" wrapText="1"/>
    </xf>
    <xf borderId="19" fillId="3" fontId="1" numFmtId="164" xfId="0" applyAlignment="1" applyBorder="1" applyFont="1" applyNumberFormat="1">
      <alignment horizontal="center" shrinkToFit="0" vertical="center" wrapText="1"/>
    </xf>
    <xf borderId="19" fillId="3" fontId="1" numFmtId="0" xfId="0" applyAlignment="1" applyBorder="1" applyFont="1">
      <alignment horizontal="center" shrinkToFit="0" vertical="center" wrapText="1"/>
    </xf>
    <xf borderId="26" fillId="2" fontId="3" numFmtId="0" xfId="0" applyAlignment="1" applyBorder="1" applyFont="1">
      <alignment horizontal="center"/>
    </xf>
    <xf borderId="26" fillId="2" fontId="3" numFmtId="167" xfId="0" applyAlignment="1" applyBorder="1" applyFont="1" applyNumberFormat="1">
      <alignment horizontal="center"/>
    </xf>
    <xf borderId="26" fillId="2" fontId="3" numFmtId="165" xfId="0" applyAlignment="1" applyBorder="1" applyFont="1" applyNumberFormat="1">
      <alignment horizontal="center"/>
    </xf>
    <xf borderId="27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3" fontId="3" numFmtId="0" xfId="0" applyAlignment="1" applyBorder="1" applyFont="1">
      <alignment horizontal="center"/>
    </xf>
    <xf borderId="28" fillId="2" fontId="3" numFmtId="0" xfId="0" applyBorder="1" applyFon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3" fontId="3" numFmtId="0" xfId="0" applyAlignment="1" applyBorder="1" applyFont="1">
      <alignment horizontal="center"/>
    </xf>
    <xf borderId="33" fillId="0" fontId="2" numFmtId="0" xfId="0" applyBorder="1" applyFont="1"/>
    <xf borderId="34" fillId="0" fontId="2" numFmtId="0" xfId="0" applyBorder="1" applyFont="1"/>
    <xf borderId="35" fillId="2" fontId="3" numFmtId="0" xfId="0" applyAlignment="1" applyBorder="1" applyFont="1">
      <alignment shrinkToFit="0" wrapText="1"/>
    </xf>
    <xf borderId="35" fillId="2" fontId="3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45085.0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226.5" customHeight="1">
      <c r="A12" s="31">
        <v>1.0</v>
      </c>
      <c r="B12" s="32" t="s">
        <v>38</v>
      </c>
      <c r="C12" s="33" t="s">
        <v>2</v>
      </c>
      <c r="D12" s="34" t="s">
        <v>39</v>
      </c>
      <c r="E12" s="35" t="s">
        <v>40</v>
      </c>
      <c r="F12" s="36" t="s">
        <v>41</v>
      </c>
      <c r="G12" s="36" t="s">
        <v>42</v>
      </c>
      <c r="H12" s="37">
        <v>45124.0</v>
      </c>
      <c r="I12" s="38">
        <v>45154.0</v>
      </c>
      <c r="J12" s="39">
        <v>1.0</v>
      </c>
      <c r="K12" s="40">
        <v>1.0</v>
      </c>
      <c r="L12" s="40" t="s">
        <v>43</v>
      </c>
      <c r="M12" s="41">
        <v>3600000.0</v>
      </c>
      <c r="N12" s="41">
        <f>+J12*M12</f>
        <v>3600000</v>
      </c>
      <c r="O12" s="42" t="s">
        <v>44</v>
      </c>
      <c r="P12" s="43"/>
      <c r="Q12" s="43"/>
      <c r="R12" s="44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ht="48.0" customHeight="1">
      <c r="A13" s="45" t="s">
        <v>45</v>
      </c>
      <c r="B13" s="10"/>
      <c r="C13" s="46">
        <v>45115.0</v>
      </c>
      <c r="D13" s="47" t="s">
        <v>46</v>
      </c>
      <c r="E13" s="46">
        <v>45124.0</v>
      </c>
      <c r="F13" s="48"/>
      <c r="G13" s="48"/>
      <c r="H13" s="48"/>
      <c r="I13" s="49"/>
      <c r="J13" s="48"/>
      <c r="K13" s="48"/>
      <c r="L13" s="48"/>
      <c r="M13" s="50"/>
      <c r="N13" s="48"/>
      <c r="O13" s="51"/>
      <c r="P13" s="6"/>
      <c r="Q13" s="6"/>
      <c r="R13" s="52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47</v>
      </c>
      <c r="B14" s="21"/>
      <c r="C14" s="21"/>
      <c r="D14" s="19"/>
      <c r="E14" s="53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54"/>
      <c r="Q14" s="6"/>
      <c r="R14" s="52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53" t="s">
        <v>48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54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5" t="s">
        <v>50</v>
      </c>
      <c r="B16" s="56"/>
      <c r="C16" s="56"/>
      <c r="D16" s="57"/>
      <c r="E16" s="58" t="s">
        <v>51</v>
      </c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54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6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6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6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6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6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6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6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6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6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6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6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6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6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6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6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63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6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6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63"/>
      <c r="F35" s="6"/>
      <c r="G35" s="6"/>
      <c r="H35" s="6"/>
      <c r="I35" s="6"/>
      <c r="J35" s="6"/>
      <c r="K35" s="6"/>
      <c r="L35" s="6"/>
      <c r="M35" s="6"/>
      <c r="N35" s="6"/>
      <c r="O35" s="6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63"/>
      <c r="F36" s="6"/>
      <c r="G36" s="6"/>
      <c r="H36" s="6"/>
      <c r="I36" s="6"/>
      <c r="J36" s="6"/>
      <c r="K36" s="6"/>
      <c r="L36" s="6"/>
      <c r="M36" s="6"/>
      <c r="N36" s="6"/>
      <c r="O36" s="6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63"/>
      <c r="F37" s="6"/>
      <c r="G37" s="6"/>
      <c r="H37" s="6"/>
      <c r="I37" s="6"/>
      <c r="J37" s="6"/>
      <c r="K37" s="6"/>
      <c r="L37" s="6"/>
      <c r="M37" s="6"/>
      <c r="N37" s="6"/>
      <c r="O37" s="6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6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6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63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63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6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6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6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6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6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6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6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63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6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63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6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6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6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6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6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6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6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6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6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6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6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6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6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6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6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6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6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6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6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6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6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6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6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6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6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6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3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3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3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3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3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3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3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3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3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3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3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3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3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3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3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3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3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3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3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3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3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3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3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3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3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3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3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3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3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3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3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3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3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3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3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3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3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3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3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3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3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3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3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3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3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3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3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3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3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3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3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3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3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3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3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3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3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3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3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3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3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3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3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3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3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3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3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3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3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3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3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3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3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3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3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3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3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3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3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3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3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3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3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3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3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3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3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3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3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3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3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3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3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3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3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3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3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3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3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3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3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63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63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63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63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63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63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63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63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63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63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63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63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63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63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63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63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63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63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63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63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63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63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63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63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63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63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63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63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63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63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63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63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63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63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63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63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63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63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63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63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63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63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63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63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63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63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63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63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63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63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63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63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63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63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63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63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63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63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63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63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63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63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63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63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63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63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63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63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63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63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63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63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63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63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63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63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63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63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63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63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63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63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63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63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63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63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63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63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63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63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63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63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63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63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63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63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63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63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63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63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63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63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63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63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63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63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63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63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63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63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63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63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63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63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63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63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63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63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63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63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63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63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63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63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63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63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63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63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63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63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63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63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63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63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63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63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63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63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63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63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63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63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63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63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63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63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63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63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63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63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63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63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63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63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63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63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63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63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63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63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63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63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63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63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63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63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63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63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63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63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63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63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63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63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63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63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63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63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63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63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63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63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63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63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63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63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63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63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63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63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63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63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63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63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63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6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63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63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63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63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63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63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63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63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63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63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63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63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63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63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63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63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63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63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63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63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63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63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63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63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63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63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63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63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63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63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63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63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63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63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63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63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63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63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63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63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63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63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63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63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63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63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63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63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63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63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63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63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63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63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63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63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63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63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63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63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63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63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63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63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63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63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63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63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63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63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63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63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63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63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63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63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63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63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63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63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63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63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63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63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63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63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63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63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63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63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63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63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63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63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63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63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63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63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63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63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63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63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63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63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63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63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63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63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63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63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63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63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63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63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63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63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63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63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63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63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63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63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63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63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63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63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63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63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63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63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63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63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63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63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63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63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63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63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63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63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63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63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63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63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63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63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63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63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63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63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63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63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63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63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63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63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63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63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63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63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63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63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63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63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63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63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63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63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63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63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63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63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63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63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63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63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63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63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63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63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63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63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63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63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63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63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63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63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63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63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63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63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63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63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63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63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63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63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63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63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63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63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63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63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63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63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63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63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63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63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63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63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63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63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63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63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63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63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63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63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63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63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63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63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63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63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63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63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63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63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63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63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63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63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63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63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63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63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63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63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63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63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63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63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63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63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63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63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63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63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63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63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63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63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63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63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63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63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63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63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63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63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63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63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63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63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63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63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63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63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63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63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63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63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63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63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63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63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63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63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63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63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63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63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63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63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63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63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63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63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63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63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63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63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63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63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63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63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63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63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63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63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63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63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63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63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63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63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63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63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63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63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63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63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63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63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63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63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63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63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63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63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63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63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63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63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63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63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63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63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63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63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63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63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63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63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63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63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63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63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63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63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63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63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63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63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63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63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63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63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63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63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63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63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63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63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63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63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63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63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63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63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63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63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63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63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63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63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63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63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63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63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63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63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63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63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63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63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63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63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63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63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63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63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63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63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63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63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63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63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63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63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63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63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63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63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63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63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63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63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63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63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63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63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63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63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63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63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63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63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63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63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63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63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63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63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63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63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63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63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63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63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63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63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63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63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63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63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63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63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63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63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63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63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63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63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63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63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63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63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63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63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63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63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63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63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63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63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63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63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63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63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63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63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63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63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63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63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63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63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63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63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63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63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63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63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63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63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63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63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63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63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63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63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63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63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63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63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63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63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63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63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63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63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63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63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63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63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63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63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63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63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63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63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63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63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63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63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63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63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63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63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63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63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63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63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63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63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63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63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63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63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63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63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63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63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63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63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63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63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63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63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63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63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63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63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63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63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63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63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63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63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63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63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63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63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63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63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63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63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63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63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63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63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63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63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63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63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63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63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63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63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63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63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63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63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63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63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63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63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63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63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63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63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63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63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63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63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63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63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63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63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65"/>
      <c r="B989" s="65"/>
      <c r="C989" s="65"/>
      <c r="D989" s="65"/>
      <c r="E989" s="66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</row>
    <row r="990">
      <c r="A990" s="65"/>
      <c r="B990" s="65"/>
      <c r="C990" s="65"/>
      <c r="D990" s="65"/>
      <c r="E990" s="66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</row>
    <row r="991">
      <c r="A991" s="65"/>
      <c r="B991" s="65"/>
      <c r="C991" s="65"/>
      <c r="D991" s="65"/>
      <c r="E991" s="66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</row>
    <row r="992">
      <c r="A992" s="65"/>
      <c r="B992" s="65"/>
      <c r="C992" s="65"/>
      <c r="D992" s="65"/>
      <c r="E992" s="66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</row>
    <row r="993">
      <c r="A993" s="65"/>
      <c r="B993" s="65"/>
      <c r="C993" s="65"/>
      <c r="D993" s="65"/>
      <c r="E993" s="66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4:D14"/>
    <mergeCell ref="A13:B13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7">
        <f>+'SOLICITUD DE CONTRATO '!M12</f>
        <v>3600000</v>
      </c>
      <c r="B1" s="68">
        <f>+A1/30</f>
        <v>120000</v>
      </c>
    </row>
    <row r="2">
      <c r="B2" s="68">
        <f>+B1*23</f>
        <v>2760000</v>
      </c>
    </row>
    <row r="4">
      <c r="A4" s="67">
        <f>+A1*8</f>
        <v>28800000</v>
      </c>
      <c r="B4" s="69">
        <f>+A4+B2</f>
        <v>31560000</v>
      </c>
    </row>
    <row r="11">
      <c r="A11" s="70">
        <v>1.0</v>
      </c>
      <c r="B11" s="68">
        <f>(3634104/30)*24</f>
        <v>2907283.2</v>
      </c>
      <c r="C11" s="65" t="s">
        <v>52</v>
      </c>
    </row>
    <row r="12">
      <c r="A12" s="65"/>
      <c r="B12" s="68">
        <f>(3634104*8)</f>
        <v>29072832</v>
      </c>
      <c r="C12" s="65" t="s">
        <v>53</v>
      </c>
    </row>
    <row r="13">
      <c r="A13" s="65"/>
      <c r="B13" s="68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