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NCexX3y3EikmQTgxWgyjkMWy1dLURlNGhkncYMRPS/s="/>
    </ext>
  </extLst>
</workbook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<sst xmlns="http://schemas.openxmlformats.org/spreadsheetml/2006/main" count="57" uniqueCount="55">
  <si>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</si>
  <si>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</si>
  <si>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</si>
  <si>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</si>
  <si>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</si>
  <si>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</si>
  <si>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</si>
  <si>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</si>
  <si>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</si>
  <si>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</si>
  <si>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</si>
  <si>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</si>
  <si>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</si>
  <si>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</si>
  <si>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</si>
  <si>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</si>
  <si>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</si>
  <si>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</si>
  <si>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</si>
  <si>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</si>
  <si>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  X</t>
  </si>
  <si>
    <t>OBJETO DEL CONTRATO</t>
  </si>
  <si>
    <t xml:space="preserve">Prestación de servicios de un profesional con experiencia en proyectos y desarrollo para empresas en la ejecucion del convenio IM-14-2023 suscrito al proyecto Dollar Underwear con NIT: 1.121.873.877-8 en el marco del proyecto Impulsa Meta            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</si>
  <si>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</si>
  <si>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</si>
  <si>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</si>
  <si>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</si>
  <si>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</si>
  <si>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</si>
  <si>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</si>
  <si>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</si>
  <si>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</si>
  <si>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</si>
  <si>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</si>
  <si>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</si>
  <si>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</si>
  <si>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</si>
  <si>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</si>
  <si>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</si>
  <si>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1121955894
Villavicencio</t>
  </si>
  <si>
    <t>DIEGO ALEJANDO JARAMILLO MORENO</t>
  </si>
  <si>
    <t>1. VERIFICAR Y VALIDAR CADA PASO Y PROCESO DE PRODUCCION DENTRO DE LA COMPAÑIA 
2. Presentar un informe mensual de actividades incluyendo anexos y soportes.
3. Realizar el correcto archivo documental físico y digital en la plataforma DRIVE del proyecto.
4. Encontrarse al día por concepto de seguridad social, ARL y prestaciones sociales para el pago (Cuando aplique).
5. Las demás actividades que le sean solicitadas de acuerdo con el objeto contractual.</t>
  </si>
  <si>
    <t>1. Verificacion y validacion del proceso de producción</t>
  </si>
  <si>
    <t>1MES Y 20 DIAS</t>
  </si>
  <si>
    <t>MES / DIA</t>
  </si>
  <si>
    <t>Se realizarán dos pagos así: 
Pago 1: un primer pago por valor de $3.000.000 a la entrega de Informe  de actividades mensual  de verificacion y validacion del proceso de producción, y previa presentación de informe de actividades ejecutadas, informe de supervisión y acreditar los pagos al Sistema Integral de Seguridad Social y Aportes Parafiscales. 
Pago 2: un segundo y último pago por valor de $3.000.000 a la entrega de Informe  de actividades mensual  de avances en el proceso de producción,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ARL)."</t>
  </si>
  <si>
    <t>FECHA DE INICIO DE SOLICITUD:</t>
  </si>
  <si>
    <t>FECHA DE FINALIZACION DE SOLICITUD:</t>
  </si>
  <si>
    <t xml:space="preserve">NOMBRE Y CC SUPERVISOR DEL CONTRATO </t>
  </si>
  <si>
    <t>MARIA ALEJANDRA VELASQUEZ LOPEZ</t>
  </si>
  <si>
    <t>NOMBRE DE QUIEN SOLICITA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</si>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</sst>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readingOrder="0" vertical="center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0" xfId="0" applyAlignment="1" applyBorder="1" applyFont="1">
      <alignment horizontal="center" readingOrder="0" vertical="center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45115.0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4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7" t="s">
        <v>23</v>
      </c>
      <c r="B11" s="28" t="s">
        <v>24</v>
      </c>
      <c r="C11" s="28" t="s">
        <v>25</v>
      </c>
      <c r="D11" s="28" t="s">
        <v>26</v>
      </c>
      <c r="E11" s="28" t="s">
        <v>27</v>
      </c>
      <c r="F11" s="28" t="s">
        <v>28</v>
      </c>
      <c r="G11" s="28" t="s">
        <v>29</v>
      </c>
      <c r="H11" s="28" t="s">
        <v>30</v>
      </c>
      <c r="I11" s="28" t="s">
        <v>31</v>
      </c>
      <c r="J11" s="28" t="s">
        <v>32</v>
      </c>
      <c r="K11" s="28" t="s">
        <v>33</v>
      </c>
      <c r="L11" s="28" t="s">
        <v>34</v>
      </c>
      <c r="M11" s="28" t="s">
        <v>35</v>
      </c>
      <c r="N11" s="28" t="s">
        <v>36</v>
      </c>
      <c r="O11" s="29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60.0" customHeight="1">
      <c r="A12" s="30">
        <v>1.0</v>
      </c>
      <c r="B12" s="31" t="s">
        <v>38</v>
      </c>
      <c r="C12" s="30" t="s">
        <v>2</v>
      </c>
      <c r="D12" s="32" t="s">
        <v>39</v>
      </c>
      <c r="E12" s="31" t="s">
        <v>40</v>
      </c>
      <c r="F12" s="25" t="s">
        <v>41</v>
      </c>
      <c r="G12" s="25" t="s">
        <v>42</v>
      </c>
      <c r="H12" s="33">
        <v>45119.0</v>
      </c>
      <c r="I12" s="33">
        <v>45168.0</v>
      </c>
      <c r="J12" s="34" t="s">
        <v>43</v>
      </c>
      <c r="K12" s="30">
        <v>1.0</v>
      </c>
      <c r="L12" s="35" t="s">
        <v>44</v>
      </c>
      <c r="M12" s="36">
        <v>3000000.0</v>
      </c>
      <c r="N12" s="37">
        <v>6000000.0</v>
      </c>
      <c r="O12" s="34" t="s">
        <v>45</v>
      </c>
      <c r="P12" s="38">
        <f>+M12/30</f>
        <v>100000</v>
      </c>
      <c r="Q12" s="38"/>
      <c r="R12" s="39">
        <v>426666.0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t="48.0" customHeight="1">
      <c r="A13" s="40" t="s">
        <v>46</v>
      </c>
      <c r="B13" s="41"/>
      <c r="C13" s="42">
        <v>45115.0</v>
      </c>
      <c r="D13" s="43" t="s">
        <v>47</v>
      </c>
      <c r="E13" s="42">
        <v>45119.0</v>
      </c>
      <c r="F13" s="44"/>
      <c r="G13" s="44"/>
      <c r="H13" s="44"/>
      <c r="I13" s="45"/>
      <c r="J13" s="44"/>
      <c r="K13" s="44"/>
      <c r="L13" s="44"/>
      <c r="M13" s="46"/>
      <c r="N13" s="44"/>
      <c r="O13" s="47"/>
      <c r="P13" s="6"/>
      <c r="Q13" s="6"/>
      <c r="R13" s="48">
        <f>+R12-M12</f>
        <v>-2573334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48</v>
      </c>
      <c r="B14" s="21"/>
      <c r="C14" s="21"/>
      <c r="D14" s="19"/>
      <c r="E14" s="23" t="s">
        <v>49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50</v>
      </c>
      <c r="B15" s="21"/>
      <c r="C15" s="21"/>
      <c r="D15" s="19"/>
      <c r="E15" s="23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9" t="s">
        <v>51</v>
      </c>
      <c r="B16" s="50"/>
      <c r="C16" s="50"/>
      <c r="D16" s="51"/>
      <c r="E16" s="52" t="s">
        <v>52</v>
      </c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4"/>
      <c r="F35" s="6"/>
      <c r="G35" s="6"/>
      <c r="H35" s="6"/>
      <c r="I35" s="6"/>
      <c r="J35" s="6"/>
      <c r="K35" s="6"/>
      <c r="L35" s="6"/>
      <c r="M35" s="6"/>
      <c r="N35" s="6"/>
      <c r="O35" s="5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4"/>
      <c r="F36" s="6"/>
      <c r="G36" s="6"/>
      <c r="H36" s="6"/>
      <c r="I36" s="6"/>
      <c r="J36" s="6"/>
      <c r="K36" s="6"/>
      <c r="L36" s="6"/>
      <c r="M36" s="6"/>
      <c r="N36" s="6"/>
      <c r="O36" s="5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4"/>
      <c r="F37" s="6"/>
      <c r="G37" s="6"/>
      <c r="H37" s="6"/>
      <c r="I37" s="6"/>
      <c r="J37" s="6"/>
      <c r="K37" s="6"/>
      <c r="L37" s="6"/>
      <c r="M37" s="6"/>
      <c r="N37" s="6"/>
      <c r="O37" s="5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6"/>
      <c r="B989" s="56"/>
      <c r="C989" s="56"/>
      <c r="D989" s="56"/>
      <c r="E989" s="57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</row>
    <row r="990">
      <c r="A990" s="56"/>
      <c r="B990" s="56"/>
      <c r="C990" s="56"/>
      <c r="D990" s="56"/>
      <c r="E990" s="57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</row>
    <row r="991">
      <c r="A991" s="56"/>
      <c r="B991" s="56"/>
      <c r="C991" s="56"/>
      <c r="D991" s="56"/>
      <c r="E991" s="57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</row>
    <row r="992">
      <c r="A992" s="56"/>
      <c r="B992" s="56"/>
      <c r="C992" s="56"/>
      <c r="D992" s="56"/>
      <c r="E992" s="57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</row>
    <row r="993">
      <c r="A993" s="56"/>
      <c r="B993" s="56"/>
      <c r="C993" s="56"/>
      <c r="D993" s="56"/>
      <c r="E993" s="57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8">
        <f>+'SOLICITUD DE CONTRATO '!M12</f>
        <v>3000000</v>
      </c>
      <c r="B1" s="59">
        <f>+A1/30</f>
        <v>100000</v>
      </c>
    </row>
    <row r="2">
      <c r="B2" s="59">
        <f>+B1*23</f>
        <v>2300000</v>
      </c>
    </row>
    <row r="4">
      <c r="A4" s="58">
        <f>+A1*8</f>
        <v>24000000</v>
      </c>
      <c r="B4" s="60">
        <f>+A4+B2</f>
        <v>26300000</v>
      </c>
    </row>
    <row r="11">
      <c r="A11" s="61">
        <v>1.0</v>
      </c>
      <c r="B11" s="59">
        <f>(3634104/30)*24</f>
        <v>2907283.2</v>
      </c>
      <c r="C11" s="56" t="s">
        <v>53</v>
      </c>
    </row>
    <row r="12">
      <c r="A12" s="56"/>
      <c r="B12" s="59">
        <f>(3634104*8)</f>
        <v>29072832</v>
      </c>
      <c r="C12" s="56" t="s">
        <v>54</v>
      </c>
    </row>
    <row r="13">
      <c r="A13" s="56"/>
      <c r="B13" s="59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