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imKtNTWkjz8o4jMQPVkWGiT9CyKxeLRJ9J8CcLI5a/c="/>
    </ext>
  </extLst>
</workbook>
</file>

<file path=xl/sharedStrings.xml><?xml version="1.0" encoding="utf-8"?>
<sst xmlns="http://schemas.openxmlformats.org/spreadsheetml/2006/main" count="57" uniqueCount="55">
  <si>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</si>
  <si>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</si>
  <si>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</si>
  <si>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</si>
  <si>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</si>
  <si>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</si>
  <si>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</si>
  <si>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</si>
  <si>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</si>
  <si>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</si>
  <si>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</si>
  <si>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</si>
  <si>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</si>
  <si>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</si>
  <si>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</si>
  <si>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</si>
  <si>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</si>
  <si>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</si>
  <si>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</si>
  <si>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 </t>
  </si>
  <si>
    <t>NO    X</t>
  </si>
  <si>
    <t>OBJETO DEL CONTRATO</t>
  </si>
  <si>
    <t xml:space="preserve">Prestación de servicios de apoyo a la gestión de bachiller en la ejecucion del convenio IM-29-2023 suscrito al proyecto Divina Accesorios con NIT: 1121902033-4 en el marco del proyecto Impulsa Meta                                                                                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</si>
  <si>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</si>
  <si>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</si>
  <si>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</si>
  <si>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</si>
  <si>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</si>
  <si>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</si>
  <si>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</si>
  <si>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</si>
  <si>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</si>
  <si>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</si>
  <si>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</si>
  <si>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</si>
  <si>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</si>
  <si>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</si>
  <si>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</si>
  <si>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2021000100183 META IMPULSA META</t>
  </si>
  <si>
    <t>1121963533
Villavicencio</t>
  </si>
  <si>
    <t>MARYI DANIELA ROJAS MADRIGAL</t>
  </si>
  <si>
    <t>1. Desarrollo de capacidades orfebres 
2. Ejecución de procesos de producción y técnicas 
3. Desarrollo de fases de prototipo 
4. Creación y ejecución de la colección 
5. Manejo y de procesos orfebres 
6. Presentar un informe mensual de actividades incluyendo anexos y soportes.
7. Realizar el correcto archivo documental físico y digital en la plataforma DRIVE del proyecto.
8. Encontrarse al día por concepto de seguridad social, ARL y prestaciones sociales para el pago (Cuando
aplique).
9. Las demás actividades que le sean solicitadas de acuerdo con el objeto contractual.</t>
  </si>
  <si>
    <t xml:space="preserve">1. Productos orfebres de joyeria finalizados de acuerdo a la producción. </t>
  </si>
  <si>
    <t>1 MES Y 20 DIAS</t>
  </si>
  <si>
    <t>MES</t>
  </si>
  <si>
    <t>Se realizarán un unico pago así: 
Pago 1: un primer pago por valor de $1,100,000 a la entrega de Productos orfebres de joyeria finalizados de acuerdo a la producción, y previa presentación de informe de actividades ejecutadas, informe de supervisión y acreditar los pagos al Sistema Integral de Seguridad Social y Aportes Parafiscales.
Pago 2: un segundo y último pago por valor de $1,100,000 a la entrega de Productos orfebres de joyeria finalizados de acuerdo a la producción, y previa presentación de informe de actividades ejecutadas, informe de supervisión y acreditar los pagos al Sistema Integral de Seguridad Social y Aportes Parafiscales.
Para el  último pago, se deberá suscribir la respectiva acta de terminación firmada por las partes, y los demás soportes (previa presentación de constancia de haber prestado el servicio a satisfacción, acreditación de pagos a salud, pensión y ARL).</t>
  </si>
  <si>
    <t>FECHA DE INICIO DE SOLICITUD:</t>
  </si>
  <si>
    <t>FECHA DE FINALIZACION DE SOLICITUD:</t>
  </si>
  <si>
    <t xml:space="preserve">NOMBRE Y CC SUPERVISOR DEL CONTRATO </t>
  </si>
  <si>
    <t>MARIA ALEJANDRA VELASQUEZ LOPEZ</t>
  </si>
  <si>
    <t>NOMBRE DE QUIEN SOLICITA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</si>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</sst>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0" xfId="0" applyAlignment="1" applyBorder="1" applyFont="1">
      <alignment horizontal="left" readingOrder="0" vertical="center"/>
    </xf>
    <xf borderId="9" fillId="2" fontId="3" numFmtId="0" xfId="0" applyAlignment="1" applyBorder="1" applyFont="1">
      <alignment horizontal="center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shrinkToFit="0" vertical="center" wrapText="1"/>
    </xf>
    <xf borderId="21" fillId="3" fontId="3" numFmtId="0" xfId="0" applyAlignment="1" applyBorder="1" applyFill="1" applyFont="1">
      <alignment readingOrder="0" shrinkToFit="0" vertical="center" wrapText="1"/>
    </xf>
    <xf borderId="19" fillId="3" fontId="3" numFmtId="0" xfId="0" applyAlignment="1" applyBorder="1" applyFont="1">
      <alignment readingOrder="0" shrinkToFit="0" vertical="center" wrapText="1"/>
    </xf>
    <xf borderId="19" fillId="3" fontId="3" numFmtId="164" xfId="0" applyAlignment="1" applyBorder="1" applyFont="1" applyNumberFormat="1">
      <alignment horizontal="center" readingOrder="0" vertical="center"/>
    </xf>
    <xf borderId="19" fillId="3" fontId="3" numFmtId="0" xfId="0" applyAlignment="1" applyBorder="1" applyFont="1">
      <alignment horizontal="center" readingOrder="0" shrinkToFit="0" vertical="center" wrapText="1"/>
    </xf>
    <xf borderId="19" fillId="3" fontId="3" numFmtId="0" xfId="0" applyAlignment="1" applyBorder="1" applyFont="1">
      <alignment horizontal="center" readingOrder="0" vertical="center"/>
    </xf>
    <xf borderId="19" fillId="3" fontId="3" numFmtId="0" xfId="0" applyAlignment="1" applyBorder="1" applyFont="1">
      <alignment horizontal="center" vertical="center"/>
    </xf>
    <xf borderId="19" fillId="3" fontId="3" numFmtId="165" xfId="0" applyAlignment="1" applyBorder="1" applyFont="1" applyNumberFormat="1">
      <alignment horizontal="center" vertical="center"/>
    </xf>
    <xf borderId="19" fillId="3" fontId="3" numFmtId="165" xfId="0" applyAlignment="1" applyBorder="1" applyFont="1" applyNumberFormat="1">
      <alignment horizontal="center" readingOrder="0" vertical="center"/>
    </xf>
    <xf borderId="21" fillId="2" fontId="3" numFmtId="0" xfId="0" applyAlignment="1" applyBorder="1" applyFont="1">
      <alignment horizontal="center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45115.0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296.25" customHeight="1">
      <c r="A12" s="31">
        <v>1.0</v>
      </c>
      <c r="B12" s="32" t="s">
        <v>38</v>
      </c>
      <c r="C12" s="31" t="s">
        <v>2</v>
      </c>
      <c r="D12" s="33" t="s">
        <v>39</v>
      </c>
      <c r="E12" s="32" t="s">
        <v>40</v>
      </c>
      <c r="F12" s="34" t="s">
        <v>41</v>
      </c>
      <c r="G12" s="35" t="s">
        <v>42</v>
      </c>
      <c r="H12" s="36">
        <v>45119.0</v>
      </c>
      <c r="I12" s="36">
        <v>45168.0</v>
      </c>
      <c r="J12" s="37" t="s">
        <v>43</v>
      </c>
      <c r="K12" s="38">
        <v>1.0</v>
      </c>
      <c r="L12" s="39" t="s">
        <v>44</v>
      </c>
      <c r="M12" s="40">
        <v>1100000.0</v>
      </c>
      <c r="N12" s="41">
        <v>2200000.0</v>
      </c>
      <c r="O12" s="42" t="s">
        <v>45</v>
      </c>
      <c r="P12" s="43"/>
      <c r="Q12" s="43"/>
      <c r="R12" s="44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ht="48.0" customHeight="1">
      <c r="A13" s="45" t="s">
        <v>46</v>
      </c>
      <c r="B13" s="46"/>
      <c r="C13" s="47">
        <v>45115.0</v>
      </c>
      <c r="D13" s="48" t="s">
        <v>47</v>
      </c>
      <c r="E13" s="47">
        <v>45119.0</v>
      </c>
      <c r="F13" s="49"/>
      <c r="G13" s="49"/>
      <c r="H13" s="49"/>
      <c r="I13" s="50"/>
      <c r="J13" s="49"/>
      <c r="K13" s="49"/>
      <c r="L13" s="49"/>
      <c r="M13" s="51"/>
      <c r="N13" s="49"/>
      <c r="O13" s="52"/>
      <c r="P13" s="6"/>
      <c r="Q13" s="6"/>
      <c r="R13" s="53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48</v>
      </c>
      <c r="B14" s="21"/>
      <c r="C14" s="21"/>
      <c r="D14" s="19"/>
      <c r="E14" s="23" t="s">
        <v>49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53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50</v>
      </c>
      <c r="B15" s="21"/>
      <c r="C15" s="21"/>
      <c r="D15" s="19"/>
      <c r="E15" s="23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4" t="s">
        <v>51</v>
      </c>
      <c r="B16" s="55"/>
      <c r="C16" s="55"/>
      <c r="D16" s="56"/>
      <c r="E16" s="57" t="s">
        <v>52</v>
      </c>
      <c r="F16" s="55"/>
      <c r="G16" s="55"/>
      <c r="H16" s="55"/>
      <c r="I16" s="55"/>
      <c r="J16" s="55"/>
      <c r="K16" s="55"/>
      <c r="L16" s="55"/>
      <c r="M16" s="55"/>
      <c r="N16" s="55"/>
      <c r="O16" s="5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9"/>
      <c r="F35" s="6"/>
      <c r="G35" s="6"/>
      <c r="H35" s="6"/>
      <c r="I35" s="6"/>
      <c r="J35" s="6"/>
      <c r="K35" s="6"/>
      <c r="L35" s="6"/>
      <c r="M35" s="6"/>
      <c r="N35" s="6"/>
      <c r="O35" s="60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9"/>
      <c r="F36" s="6"/>
      <c r="G36" s="6"/>
      <c r="H36" s="6"/>
      <c r="I36" s="6"/>
      <c r="J36" s="6"/>
      <c r="K36" s="6"/>
      <c r="L36" s="6"/>
      <c r="M36" s="6"/>
      <c r="N36" s="6"/>
      <c r="O36" s="60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9"/>
      <c r="F37" s="6"/>
      <c r="G37" s="6"/>
      <c r="H37" s="6"/>
      <c r="I37" s="6"/>
      <c r="J37" s="6"/>
      <c r="K37" s="6"/>
      <c r="L37" s="6"/>
      <c r="M37" s="6"/>
      <c r="N37" s="6"/>
      <c r="O37" s="60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9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9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9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9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9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9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9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9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9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9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9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9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9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9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9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9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9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9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9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9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9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9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9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9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9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9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9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9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9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9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9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9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9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9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9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9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9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9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9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9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9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9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9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9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9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9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9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9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9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9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9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9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9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9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9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9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9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9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9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9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9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9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9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9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9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9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9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9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9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9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9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9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9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9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9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9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9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9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9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9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9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9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9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9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9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9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9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9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9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9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9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9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9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9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9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9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9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9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9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9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9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9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9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9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9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9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9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9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9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9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9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9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9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9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9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9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9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9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9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9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9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9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9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9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9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9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9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9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9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9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9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9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9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9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9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9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9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9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9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9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9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9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9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9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9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9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9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9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9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9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9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9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9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9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9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9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9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9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9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9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9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9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9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9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9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9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9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9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9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9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9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9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9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9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9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9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9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9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9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9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9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9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9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9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9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9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9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9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9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9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9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9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9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9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9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9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9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9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9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9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9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9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9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9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9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9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9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9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9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9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9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9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9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9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9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9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9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9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9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9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9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9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9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9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9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9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9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9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9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9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9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9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9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9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9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9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9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9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9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9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9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9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9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9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9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9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9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9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9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9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9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9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9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9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9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9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9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9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9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9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9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9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9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9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9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9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9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9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9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9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9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9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9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9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9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9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9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9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9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9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9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9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9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9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9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9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9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9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9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9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9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9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9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9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9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9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9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9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9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9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9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9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9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9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9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9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9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9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9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9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9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9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9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9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9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9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9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9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9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9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9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9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9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9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9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9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9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9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9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9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9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9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9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9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9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9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9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9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9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9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9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9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9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9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9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9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9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9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9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9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9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9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9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9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9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9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9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9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9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9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9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9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9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9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9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9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9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9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9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9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9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9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9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9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9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9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9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9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9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9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9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9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9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9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9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9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9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9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9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9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9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9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9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9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9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9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9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9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9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9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9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9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9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9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9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9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9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9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9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9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9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9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9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9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9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9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9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9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9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9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9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9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9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9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9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9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9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9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9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9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9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9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9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9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9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9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9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9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9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9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9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9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9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9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9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9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9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9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9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9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9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9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9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9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9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9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9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9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9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9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9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9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9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9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9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9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9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9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9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9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9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9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9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9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9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9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9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9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9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9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9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9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9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9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9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9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9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9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9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9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9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9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9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9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9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9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9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9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9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9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9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9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9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9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9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9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9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9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9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9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9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9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9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9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9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9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9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9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9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9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9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9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9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9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9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9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9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9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9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9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9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9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9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9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9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9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9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9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9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9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9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9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9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9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9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9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9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9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9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9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9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9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9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9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9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9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9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9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9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9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9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9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9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9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9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9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9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9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9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9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9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9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9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9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9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9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9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9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9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9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9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9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9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9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9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9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9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9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9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9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9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9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9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9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9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9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9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9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9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9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9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9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9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9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9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9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9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9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9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9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9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9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9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9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9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9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9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9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9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9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9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9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9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9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9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9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9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9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9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9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9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9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9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9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9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9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9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9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9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9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9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9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9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9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9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9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9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9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9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9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9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9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9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9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9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9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9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9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9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9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9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9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9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9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9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9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9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9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9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9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9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9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9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9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9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9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9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9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9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9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9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9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9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9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9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9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9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9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9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9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9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9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9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9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9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9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9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9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9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9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9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9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9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9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9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9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9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9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9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9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9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9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9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9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9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9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9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9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9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9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9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9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9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9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9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9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9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9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9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9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9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9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9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9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9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9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9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9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9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9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9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9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9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9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9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9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9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9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9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9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9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9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9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9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9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9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9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9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9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9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9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9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9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9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9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9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9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9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9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9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9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9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9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9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9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9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9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9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9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9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9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9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9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9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9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9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9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9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9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9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9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9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9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9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9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9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9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9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9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9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9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9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9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9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9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9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9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9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9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9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9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9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9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9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9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9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9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9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9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9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9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9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9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9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9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9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9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9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9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9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9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9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9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9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9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9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9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9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9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9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9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9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9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9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9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9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9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9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9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9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9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9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9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9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9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9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9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9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9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9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9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9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9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9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9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9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9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9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9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9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9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9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9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9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9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9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9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9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9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9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9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9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9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9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9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9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9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9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9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9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9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9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9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9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9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9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9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9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9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9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9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9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9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9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9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9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9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9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9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9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9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9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9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9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9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9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9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9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61"/>
      <c r="B989" s="61"/>
      <c r="C989" s="61"/>
      <c r="D989" s="61"/>
      <c r="E989" s="62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</row>
    <row r="990">
      <c r="A990" s="61"/>
      <c r="B990" s="61"/>
      <c r="C990" s="61"/>
      <c r="D990" s="61"/>
      <c r="E990" s="62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</row>
    <row r="991">
      <c r="A991" s="61"/>
      <c r="B991" s="61"/>
      <c r="C991" s="61"/>
      <c r="D991" s="61"/>
      <c r="E991" s="62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</row>
    <row r="992">
      <c r="A992" s="61"/>
      <c r="B992" s="61"/>
      <c r="C992" s="61"/>
      <c r="D992" s="61"/>
      <c r="E992" s="62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</row>
    <row r="993">
      <c r="A993" s="61"/>
      <c r="B993" s="61"/>
      <c r="C993" s="61"/>
      <c r="D993" s="61"/>
      <c r="E993" s="62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3">
        <f>+'SOLICITUD DE CONTRATO '!M12</f>
        <v>1100000</v>
      </c>
      <c r="B1" s="64">
        <f>+A1/30</f>
        <v>36666.66667</v>
      </c>
    </row>
    <row r="2">
      <c r="B2" s="64">
        <f>+B1*23</f>
        <v>843333.3333</v>
      </c>
    </row>
    <row r="4">
      <c r="A4" s="63">
        <f>+A1*8</f>
        <v>8800000</v>
      </c>
      <c r="B4" s="65">
        <f>+A4+B2</f>
        <v>9643333.333</v>
      </c>
    </row>
    <row r="11">
      <c r="A11" s="66">
        <v>1.0</v>
      </c>
      <c r="B11" s="64">
        <f>(3634104/30)*24</f>
        <v>2907283.2</v>
      </c>
      <c r="C11" s="61" t="s">
        <v>53</v>
      </c>
    </row>
    <row r="12">
      <c r="A12" s="61"/>
      <c r="B12" s="64">
        <f>(3634104*8)</f>
        <v>29072832</v>
      </c>
      <c r="C12" s="61" t="s">
        <v>54</v>
      </c>
    </row>
    <row r="13">
      <c r="A13" s="61"/>
      <c r="B13" s="64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