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Y11cAr8acJ74/gLAqT1Njj031GekdgiX5wruoQrPMo0="/>
    </ext>
  </extLst>
</workbook>
</file>

<file path=xl/sharedStrings.xml><?xml version="1.0" encoding="utf-8"?>
<sst xmlns="http://schemas.openxmlformats.org/spreadsheetml/2006/main" count="55" uniqueCount="54">
  <si>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</si>
  <si>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</si>
  <si>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</si>
  <si>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</si>
  <si>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</si>
  <si>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</si>
  <si>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</si>
  <si>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</si>
  <si>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</si>
  <si>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</si>
  <si>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</si>
  <si>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</si>
  <si>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</si>
  <si>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</si>
  <si>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</si>
  <si>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</si>
  <si>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</si>
  <si>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</si>
  <si>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</si>
  <si>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 xml:space="preserve">SI  </t>
  </si>
  <si>
    <t>NO  X</t>
  </si>
  <si>
    <t>OBJETO DEL CONTRATO</t>
  </si>
  <si>
    <t xml:space="preserve">CONTRATAR LA PRESTACIÓN DE SERVICIOS DE APOYO A LA GESTIÓN DE UN TÉCNICO OPERARIO EN LA EJECUCIÓN DEL CONVENIO IM-21-2023 SUSCRITO CON LA EMPRESA LÁCTEOS OASIS CON NIT 15,385,035-4 EN EL MARCO DEL PROYECTO IMPULSA META.  </t>
  </si>
  <si>
    <t>N°</t>
  </si>
  <si>
    <t>RUBRO O CENTRO DE COSTOS</t>
  </si>
  <si>
    <t xml:space="preserve">TIPO DE RUBRO </t>
  </si>
  <si>
    <t>IDENTIFICACION Y LUGAR DE EXPEDICIÓN</t>
  </si>
  <si>
    <t>,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</si>
  <si>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</si>
  <si>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</si>
  <si>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</si>
  <si>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</si>
  <si>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</si>
  <si>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</si>
  <si>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</si>
  <si>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</si>
  <si>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</si>
  <si>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</si>
  <si>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183 META IMPULSA META</t>
  </si>
  <si>
    <t>MARICRIS OROZCO RIVERO</t>
  </si>
  <si>
    <t>1. Atender el ganado en las diferentes actividades que se laboran. 
2. Suministrar alimento a los bovinos.
3. Dirigir el ganado hacia los potreros de rotación y demas funciones inherentes a su cargo.
4. Presentar un informe mensual de actividades incluyendo anexos y soportes. 
5. Realizar el correcto archivo documental físico y digital en la plataforma DRIVE del proyecto.
6. Encontrarse al día por concepto de seguridad social, Arl y prestaciones sociales para el respectivo proceso de pago (Sí aplica). 
7. Las demás actividades que le sean solicitadas de acuerdo con el objeto contractual.</t>
  </si>
  <si>
    <t>1. Participar en la adecuación del establo durante la vigencia de la implementación del proceso innovador.
2. Realizar Acta Mensual, entre el Técnico Operativo y el Empresario en donde se evidencie la ejecución de las actividades, alcances y resultados obtenidos del ítem 1 de manera mensual.</t>
  </si>
  <si>
    <t>MES</t>
  </si>
  <si>
    <t>Se realizarán tres pagos así: 
Pago 1: un primer pago por valor de $1.800.000 a la entrega del informe de avance en el que se evidencie la participación en la adecuación del establo durante la vigencia de la implementación del proceso innovador; y la realización del acta mensual entre el Técnico Operativo y el Empresario que garantice la ejecución de las actividades, alcances y resultados obtenidos del ítem 1 de manera mensual, y previa presentación de informe de actividades ejecutadas, informe de supervisión y acreditar los pagos al Sistema Integral de Seguridad Social y Aportes Parafiscales.
Pago 2: un tercer y último pago por valor de $1.800.000 a la entrega de entrega del informe de avance en el que se evidencie la participación en la adecuación del establo durante la vigencia de la implementación del proceso innovador; y la realización del acta mensual entre el Técnico Operativo y el Empresario que garantice la ejecución de las actividades, alcances y resultados obtenidos del ítem 1 de manera mensual, y previa presentación de informe de actividades ejecutadas, informe de supervisión y acreditar los pagos al Sistema Integral de Seguridad Social y Aportes Parafiscales.
Para el  último pago, se deberá suscribir la respectiva acta de terminación firmada por las partes, y los demás soportes (previa presentación de constancia de haber prestado el servicio a satisfacción, acreditación de pagos a salud, pensión y ARL)</t>
  </si>
  <si>
    <t>FECHA DE INICIO DE SOLICITUD:</t>
  </si>
  <si>
    <t>FECHA DE FINALIZACION DE SOLICITUD:</t>
  </si>
  <si>
    <t xml:space="preserve">NOMBRE Y CC SUPERVISOR DEL CONTRATO </t>
  </si>
  <si>
    <t>MARIA ALEJANDRA VELASQUEZ LÓPEZ - CC 40330674</t>
  </si>
  <si>
    <t>NOMBRE DE QUIEN SOLICITA</t>
  </si>
  <si>
    <t xml:space="preserve">HARRISON JAIME PARRA HERNANDEZ </t>
  </si>
  <si>
    <t>CARGO DE QUIEN SOLICITA</t>
  </si>
  <si>
    <t>ASESOR TECNICO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</si>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</sst>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6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sz val="11.0"/>
      <color rgb="FF000000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horizontal="left" vertical="center"/>
    </xf>
    <xf borderId="9" fillId="2" fontId="4" numFmtId="0" xfId="0" applyAlignment="1" applyBorder="1" applyFont="1">
      <alignment horizontal="left" readingOrder="0" shrinkToFit="0" vertical="center" wrapText="1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3" fillId="2" fontId="1" numFmtId="0" xfId="0" applyAlignment="1" applyBorder="1" applyFont="1">
      <alignment horizontal="center" readingOrder="0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left" readingOrder="0" shrinkToFit="0" vertical="center" wrapText="1"/>
    </xf>
    <xf borderId="21" fillId="2" fontId="3" numFmtId="164" xfId="0" applyAlignment="1" applyBorder="1" applyFont="1" applyNumberFormat="1">
      <alignment horizontal="center" readingOrder="0" vertical="center"/>
    </xf>
    <xf borderId="21" fillId="2" fontId="3" numFmtId="0" xfId="0" applyAlignment="1" applyBorder="1" applyFont="1">
      <alignment horizontal="center" readingOrder="0" shrinkToFit="0" vertical="center" wrapText="1"/>
    </xf>
    <xf borderId="21" fillId="2" fontId="3" numFmtId="165" xfId="0" applyAlignment="1" applyBorder="1" applyFont="1" applyNumberFormat="1">
      <alignment horizontal="center" readingOrder="0" vertical="center"/>
    </xf>
    <xf borderId="21" fillId="2" fontId="3" numFmtId="165" xfId="0" applyAlignment="1" applyBorder="1" applyFont="1" applyNumberFormat="1">
      <alignment horizontal="center" vertical="center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readingOrder="0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9" fillId="2" fontId="3" numFmtId="0" xfId="0" applyAlignment="1" applyBorder="1" applyFont="1">
      <alignment horizontal="center" readingOrder="0" vertical="center"/>
    </xf>
    <xf borderId="29" fillId="2" fontId="1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2" fontId="3" numFmtId="0" xfId="0" applyAlignment="1" applyBorder="1" applyFont="1">
      <alignment horizontal="center" readingOrder="0" vertical="center"/>
    </xf>
    <xf borderId="33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47.86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75.43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45079.0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3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4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5" t="s">
        <v>19</v>
      </c>
      <c r="F9" s="26" t="s">
        <v>20</v>
      </c>
      <c r="G9" s="23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21</v>
      </c>
      <c r="B10" s="21"/>
      <c r="C10" s="21"/>
      <c r="D10" s="19"/>
      <c r="E10" s="27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8" t="s">
        <v>23</v>
      </c>
      <c r="B11" s="29" t="s">
        <v>24</v>
      </c>
      <c r="C11" s="29" t="s">
        <v>25</v>
      </c>
      <c r="D11" s="29" t="s">
        <v>26</v>
      </c>
      <c r="E11" s="30" t="s">
        <v>27</v>
      </c>
      <c r="F11" s="29" t="s">
        <v>28</v>
      </c>
      <c r="G11" s="29" t="s">
        <v>29</v>
      </c>
      <c r="H11" s="29" t="s">
        <v>30</v>
      </c>
      <c r="I11" s="29" t="s">
        <v>31</v>
      </c>
      <c r="J11" s="29" t="s">
        <v>32</v>
      </c>
      <c r="K11" s="29" t="s">
        <v>33</v>
      </c>
      <c r="L11" s="29" t="s">
        <v>34</v>
      </c>
      <c r="M11" s="29" t="s">
        <v>35</v>
      </c>
      <c r="N11" s="29" t="s">
        <v>36</v>
      </c>
      <c r="O11" s="31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409.5" customHeight="1">
      <c r="A12" s="32">
        <v>1.0</v>
      </c>
      <c r="B12" s="33" t="s">
        <v>38</v>
      </c>
      <c r="C12" s="32" t="s">
        <v>2</v>
      </c>
      <c r="D12" s="34">
        <v>3.0210473E7</v>
      </c>
      <c r="E12" s="33" t="s">
        <v>39</v>
      </c>
      <c r="F12" s="35" t="s">
        <v>40</v>
      </c>
      <c r="G12" s="35" t="s">
        <v>41</v>
      </c>
      <c r="H12" s="36">
        <v>45085.0</v>
      </c>
      <c r="I12" s="36">
        <v>45145.0</v>
      </c>
      <c r="J12" s="37">
        <v>2.0</v>
      </c>
      <c r="K12" s="32">
        <v>1.0</v>
      </c>
      <c r="L12" s="32" t="s">
        <v>42</v>
      </c>
      <c r="M12" s="38">
        <v>1800000.0</v>
      </c>
      <c r="N12" s="39">
        <f>+J12*M12</f>
        <v>3600000</v>
      </c>
      <c r="O12" s="35" t="s">
        <v>43</v>
      </c>
      <c r="P12" s="40"/>
      <c r="Q12" s="40"/>
      <c r="R12" s="4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ht="48.0" customHeight="1">
      <c r="A13" s="42" t="s">
        <v>44</v>
      </c>
      <c r="B13" s="43"/>
      <c r="C13" s="44">
        <v>45079.0</v>
      </c>
      <c r="D13" s="45" t="s">
        <v>45</v>
      </c>
      <c r="E13" s="44">
        <v>45082.0</v>
      </c>
      <c r="F13" s="46"/>
      <c r="G13" s="46"/>
      <c r="H13" s="46"/>
      <c r="I13" s="47"/>
      <c r="J13" s="46"/>
      <c r="K13" s="46"/>
      <c r="L13" s="46"/>
      <c r="M13" s="48"/>
      <c r="N13" s="46"/>
      <c r="O13" s="49"/>
      <c r="P13" s="6"/>
      <c r="Q13" s="6"/>
      <c r="R13" s="5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3.75" customHeight="1">
      <c r="A14" s="22" t="s">
        <v>46</v>
      </c>
      <c r="B14" s="21"/>
      <c r="C14" s="21"/>
      <c r="D14" s="19"/>
      <c r="E14" s="51" t="s">
        <v>47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50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48</v>
      </c>
      <c r="B15" s="21"/>
      <c r="C15" s="21"/>
      <c r="D15" s="19"/>
      <c r="E15" s="51" t="s">
        <v>49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52" t="s">
        <v>50</v>
      </c>
      <c r="B16" s="53"/>
      <c r="C16" s="53"/>
      <c r="D16" s="54"/>
      <c r="E16" s="55" t="s">
        <v>51</v>
      </c>
      <c r="F16" s="53"/>
      <c r="G16" s="53"/>
      <c r="H16" s="53"/>
      <c r="I16" s="53"/>
      <c r="J16" s="53"/>
      <c r="K16" s="53"/>
      <c r="L16" s="53"/>
      <c r="M16" s="53"/>
      <c r="N16" s="53"/>
      <c r="O16" s="5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7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7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7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7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7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7"/>
      <c r="F35" s="6"/>
      <c r="G35" s="6"/>
      <c r="H35" s="6"/>
      <c r="I35" s="6"/>
      <c r="J35" s="6"/>
      <c r="K35" s="6"/>
      <c r="L35" s="6"/>
      <c r="M35" s="6"/>
      <c r="N35" s="6"/>
      <c r="O35" s="5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7"/>
      <c r="F36" s="6"/>
      <c r="G36" s="6"/>
      <c r="H36" s="6"/>
      <c r="I36" s="6"/>
      <c r="J36" s="6"/>
      <c r="K36" s="6"/>
      <c r="L36" s="6"/>
      <c r="M36" s="6"/>
      <c r="N36" s="6"/>
      <c r="O36" s="5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7"/>
      <c r="F37" s="6"/>
      <c r="G37" s="6"/>
      <c r="H37" s="6"/>
      <c r="I37" s="6"/>
      <c r="J37" s="6"/>
      <c r="K37" s="6"/>
      <c r="L37" s="6"/>
      <c r="M37" s="6"/>
      <c r="N37" s="6"/>
      <c r="O37" s="5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7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7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7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7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7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7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7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7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7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7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7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7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7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7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7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7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7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7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7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7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7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7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7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7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7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7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7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7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7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7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7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7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7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7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7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7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7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7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7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7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7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7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7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7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7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7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7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7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7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7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7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7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7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7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7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7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7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7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7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7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7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7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7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7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7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7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7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7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7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7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7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7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7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7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7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7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7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7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7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7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7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7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7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7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7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7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7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7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7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7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7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7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7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7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7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7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7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7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7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7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7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7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7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7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7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7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7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7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7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7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7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7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7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7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7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7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7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7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7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7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7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7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7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7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7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7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7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7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7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7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7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7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7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7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7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7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7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7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7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7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7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7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7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7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7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7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7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7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7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7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7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7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7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7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7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7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7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7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7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7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7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7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7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7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7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7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7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7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7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7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7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7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7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7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7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7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7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7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7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7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7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7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7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7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7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7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7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7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7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7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7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7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7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7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7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7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7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7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7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7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7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7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7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7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7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7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7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7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7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7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7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7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7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7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7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7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7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7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7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7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7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7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7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7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7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7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7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7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7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7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7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7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7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7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7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7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7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7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7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7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7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7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7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7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7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7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7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7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7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7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7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7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7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7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7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7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7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7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7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7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7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7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7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7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7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7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7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7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7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7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7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7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7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7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7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7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7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7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7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7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7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7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7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7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7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7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7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7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7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7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7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7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7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7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7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7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7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7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7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7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7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7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7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7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7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7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7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7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7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7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7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7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7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7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7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7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7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7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7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7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7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7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7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7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7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7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7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7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7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7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7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7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7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7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7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7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7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7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7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7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7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7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7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7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7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7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7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7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7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7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7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7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7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7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7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7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7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7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7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7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7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7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7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7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7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7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7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7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7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7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7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7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7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7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7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7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7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7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7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7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7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7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7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7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7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7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7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7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7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7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7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7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7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7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7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7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7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7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7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7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7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7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7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7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7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7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7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7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7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7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7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7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7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7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7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7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7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7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7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7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7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7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7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7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7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7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7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7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7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7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7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7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7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7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7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7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7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7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7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7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7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7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7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7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7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7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7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7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7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7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7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7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7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7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7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7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7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7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7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7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7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7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7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7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7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7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7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7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7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7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7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7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7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7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7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7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7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7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7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7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7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7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7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7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7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7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7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7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7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7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7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7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7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7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7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7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7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7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7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7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7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7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7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7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7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7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7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7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7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7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7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7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7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7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7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7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7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7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7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7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7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7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7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7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7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7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7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7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7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7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7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7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7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7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7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7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7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7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7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7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7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7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7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7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7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7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7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7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7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7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7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7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7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7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7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7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7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7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7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7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7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7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7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7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7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7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7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7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7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7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7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7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7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7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7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7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7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7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7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7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7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7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7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7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7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7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7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7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7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7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7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7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7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7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7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7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7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7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7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7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7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7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7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7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7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7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7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7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7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7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7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7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7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7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7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7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7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7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7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7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7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7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7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7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7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7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7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7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7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7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7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7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7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7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7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7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7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7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7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7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7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7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7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7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7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7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7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7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7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7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7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7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7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7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7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7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7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7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7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7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7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7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7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7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7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7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7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7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7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7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7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7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7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7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7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7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7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7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7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7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7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7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7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7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7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7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7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7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7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7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7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7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7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7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7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7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7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7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7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7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7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7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7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7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7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7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7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7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7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7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7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7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7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7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7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7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7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7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7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7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7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7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7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7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7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7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7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7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7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7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7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7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7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7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7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7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7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7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7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7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7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7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7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7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7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7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7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7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7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7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7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7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7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7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7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7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7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7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7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7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7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7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7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7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7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7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7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7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7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7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7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7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7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7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7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7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7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7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7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7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7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7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7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7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7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7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7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7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7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7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7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7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7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7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7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7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7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7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7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7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7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7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7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7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7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7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7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7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7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7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7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7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7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7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7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7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7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7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7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7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7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7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7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7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7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7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7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7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7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7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7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7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7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7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7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7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7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7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7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7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7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7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7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7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7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7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7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7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7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7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7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7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7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7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7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7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7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7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7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7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7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7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7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7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7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7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7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7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7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7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7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7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7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7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7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7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7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7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7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7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7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7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7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7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7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7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7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7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7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7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7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7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7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7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7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7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7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7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7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7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7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7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7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7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7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7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7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59"/>
      <c r="B989" s="59"/>
      <c r="C989" s="59"/>
      <c r="D989" s="59"/>
      <c r="E989" s="60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</row>
    <row r="990">
      <c r="A990" s="59"/>
      <c r="B990" s="59"/>
      <c r="C990" s="59"/>
      <c r="D990" s="59"/>
      <c r="E990" s="60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</row>
    <row r="991">
      <c r="A991" s="59"/>
      <c r="B991" s="59"/>
      <c r="C991" s="59"/>
      <c r="D991" s="59"/>
      <c r="E991" s="60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</row>
    <row r="992">
      <c r="A992" s="59"/>
      <c r="B992" s="59"/>
      <c r="C992" s="59"/>
      <c r="D992" s="59"/>
      <c r="E992" s="60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</row>
    <row r="993">
      <c r="A993" s="59"/>
      <c r="B993" s="59"/>
      <c r="C993" s="59"/>
      <c r="D993" s="59"/>
      <c r="E993" s="60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61">
        <f>+'SOLICITUD DE CONTRATO '!M12</f>
        <v>1800000</v>
      </c>
      <c r="B1" s="62">
        <f>+A1/30</f>
        <v>60000</v>
      </c>
    </row>
    <row r="2">
      <c r="B2" s="62">
        <f>+B1*23</f>
        <v>1380000</v>
      </c>
    </row>
    <row r="4">
      <c r="A4" s="61">
        <f>+A1*8</f>
        <v>14400000</v>
      </c>
      <c r="B4" s="63">
        <f>+A4+B2</f>
        <v>15780000</v>
      </c>
    </row>
    <row r="11">
      <c r="A11" s="64">
        <v>1.0</v>
      </c>
      <c r="B11" s="62">
        <f>(3634104/30)*24</f>
        <v>2907283.2</v>
      </c>
      <c r="C11" s="59" t="s">
        <v>52</v>
      </c>
    </row>
    <row r="12">
      <c r="A12" s="59"/>
      <c r="B12" s="62">
        <f>(3634104*8)</f>
        <v>29072832</v>
      </c>
      <c r="C12" s="59" t="s">
        <v>53</v>
      </c>
    </row>
    <row r="13">
      <c r="A13" s="59"/>
      <c r="B13" s="62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